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8780" windowHeight="12975" activeTab="0"/>
  </bookViews>
  <sheets>
    <sheet name="Sheet1" sheetId="1" r:id="rId1"/>
  </sheets>
  <definedNames>
    <definedName name="gamma">'Sheet1'!$H$3</definedName>
    <definedName name="OA">'Sheet1'!$H$4</definedName>
  </definedNames>
  <calcPr fullCalcOnLoad="1"/>
</workbook>
</file>

<file path=xl/comments1.xml><?xml version="1.0" encoding="utf-8"?>
<comments xmlns="http://schemas.openxmlformats.org/spreadsheetml/2006/main">
  <authors>
    <author>mts</author>
  </authors>
  <commentLis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<sst xmlns="http://schemas.openxmlformats.org/spreadsheetml/2006/main" count="24" uniqueCount="23">
  <si>
    <t>Sample ID: CI_1_2.</t>
  </si>
  <si>
    <t>TIME</t>
  </si>
  <si>
    <t>DISPLACEMENT</t>
  </si>
  <si>
    <t>ROTATION ANGLE</t>
  </si>
  <si>
    <t>FORCE</t>
  </si>
  <si>
    <t>TORQUE</t>
  </si>
  <si>
    <t>Sec</t>
  </si>
  <si>
    <t>mm</t>
  </si>
  <si>
    <t>deg</t>
  </si>
  <si>
    <t>rad</t>
  </si>
  <si>
    <t>N</t>
  </si>
  <si>
    <t>N-m</t>
  </si>
  <si>
    <t>Room Temperature Cast Iron: ASTM 40</t>
  </si>
  <si>
    <t>Offset Strain:</t>
  </si>
  <si>
    <t>Offset Angle:</t>
  </si>
  <si>
    <t>Geometry:</t>
  </si>
  <si>
    <t>Inches</t>
  </si>
  <si>
    <t>Overall Length:</t>
  </si>
  <si>
    <t>Gauge Length:</t>
  </si>
  <si>
    <t>Outer Diameter:</t>
  </si>
  <si>
    <t>Inner Diameter:</t>
  </si>
  <si>
    <t>OFFSET</t>
  </si>
  <si>
    <t>TRENDLINE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</si>
</sst>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6">
    <font>
      <sz val="10"/>
      <name val="Arial"/>
      <family val="0"/>
    </font>
    <font>
      <u val="single"/>
      <sz val="10"/>
      <name val="Arial Unicode MS"/>
      <family val="2"/>
    </font>
    <font>
      <u val="single"/>
      <sz val="10"/>
      <name val="Arial"/>
      <family val="0"/>
    </font>
    <font>
      <sz val="10"/>
      <name val="Arial Unicode MS"/>
      <family val="2"/>
    </font>
    <font>
      <b/>
      <sz val="12"/>
      <name val="Arial"/>
      <family val="0"/>
    </font>
    <font>
      <b/>
      <sz val="11"/>
      <name val="Arial"/>
      <family val="0"/>
    </font>
    <font>
      <sz val="11"/>
      <name val="Arial"/>
      <family val="0"/>
    </font>
    <font>
      <sz val="8"/>
      <name val="Arial"/>
      <family val="0"/>
    </font>
    <font>
      <u val="single"/>
      <sz val="12"/>
      <name val="Tahoma"/>
      <family val="2"/>
    </font>
    <font>
      <b/>
      <u val="single"/>
      <sz val="12"/>
      <name val="Tahoma"/>
      <family val="2"/>
    </font>
    <font>
      <sz val="8"/>
      <name val="Tahoma"/>
      <family val="0"/>
    </font>
    <font>
      <b/>
      <sz val="8"/>
      <name val="Tahoma"/>
      <family val="2"/>
    </font>
    <font>
      <sz val="11"/>
      <color indexed="10"/>
      <name val="Arial"/>
      <family val="2"/>
    </font>
    <font>
      <sz val="11"/>
      <color indexed="18"/>
      <name val="Arial"/>
      <family val="2"/>
    </font>
    <font>
      <sz val="10"/>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5">
    <border>
      <left/>
      <right/>
      <top/>
      <bottom/>
      <diagonal/>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164" fontId="1" fillId="0" borderId="0" xfId="0" applyNumberFormat="1" applyFont="1" applyAlignment="1">
      <alignment/>
    </xf>
    <xf numFmtId="0" fontId="2" fillId="0" borderId="0" xfId="0" applyFont="1" applyAlignment="1">
      <alignment/>
    </xf>
    <xf numFmtId="165" fontId="2" fillId="0" borderId="0" xfId="0" applyNumberFormat="1" applyFont="1" applyAlignment="1">
      <alignment/>
    </xf>
    <xf numFmtId="164" fontId="3" fillId="0" borderId="0" xfId="0" applyNumberFormat="1" applyFont="1" applyAlignment="1">
      <alignment/>
    </xf>
    <xf numFmtId="165" fontId="0" fillId="0" borderId="0" xfId="0" applyNumberFormat="1" applyAlignment="1">
      <alignment/>
    </xf>
    <xf numFmtId="0" fontId="4" fillId="0" borderId="0" xfId="0" applyFont="1" applyAlignment="1">
      <alignment/>
    </xf>
    <xf numFmtId="0" fontId="0" fillId="0" borderId="1" xfId="0" applyFill="1" applyBorder="1" applyAlignment="1">
      <alignment/>
    </xf>
    <xf numFmtId="0" fontId="0" fillId="0" borderId="2" xfId="0" applyFill="1" applyBorder="1" applyAlignment="1">
      <alignment horizontal="right"/>
    </xf>
    <xf numFmtId="0" fontId="0" fillId="2" borderId="3" xfId="0" applyFill="1" applyBorder="1" applyAlignment="1">
      <alignment/>
    </xf>
    <xf numFmtId="0" fontId="0" fillId="0" borderId="0" xfId="0" applyFill="1" applyBorder="1" applyAlignment="1">
      <alignment/>
    </xf>
    <xf numFmtId="0" fontId="0" fillId="0" borderId="0" xfId="0" applyFill="1" applyBorder="1" applyAlignment="1">
      <alignment horizontal="right"/>
    </xf>
    <xf numFmtId="0" fontId="0" fillId="0" borderId="4" xfId="0" applyBorder="1" applyAlignment="1">
      <alignment/>
    </xf>
    <xf numFmtId="0" fontId="0" fillId="0" borderId="0" xfId="0" applyAlignment="1">
      <alignment horizontal="right"/>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Cast Iron #2: Entire Plot</a:t>
            </a:r>
          </a:p>
        </c:rich>
      </c:tx>
      <c:layout>
        <c:manualLayout>
          <c:xMode val="factor"/>
          <c:yMode val="factor"/>
          <c:x val="0.02875"/>
          <c:y val="0.004"/>
        </c:manualLayout>
      </c:layout>
      <c:spPr>
        <a:noFill/>
        <a:ln>
          <a:noFill/>
        </a:ln>
      </c:spPr>
    </c:title>
    <c:plotArea>
      <c:layout>
        <c:manualLayout>
          <c:xMode val="edge"/>
          <c:yMode val="edge"/>
          <c:x val="0.052"/>
          <c:y val="0.07175"/>
          <c:w val="0.926"/>
          <c:h val="0.8407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Sheet1!$D$13:$D$97</c:f>
              <c:numCache/>
            </c:numRef>
          </c:xVal>
          <c:yVal>
            <c:numRef>
              <c:f>Sheet1!$F$13:$F$97</c:f>
              <c:numCache/>
            </c:numRef>
          </c:yVal>
          <c:smooth val="0"/>
        </c:ser>
        <c:axId val="29162198"/>
        <c:axId val="61133191"/>
      </c:scatterChart>
      <c:valAx>
        <c:axId val="29162198"/>
        <c:scaling>
          <c:orientation val="minMax"/>
        </c:scaling>
        <c:axPos val="b"/>
        <c:title>
          <c:tx>
            <c:rich>
              <a:bodyPr vert="horz" rot="0" anchor="ctr"/>
              <a:lstStyle/>
              <a:p>
                <a:pPr algn="ctr">
                  <a:defRPr/>
                </a:pPr>
                <a:r>
                  <a:rPr lang="en-US" cap="none" sz="1100"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61133191"/>
        <c:crossesAt val="-50"/>
        <c:crossBetween val="midCat"/>
        <c:dispUnits/>
      </c:valAx>
      <c:valAx>
        <c:axId val="61133191"/>
        <c:scaling>
          <c:orientation val="minMax"/>
          <c:min val="0"/>
        </c:scaling>
        <c:axPos val="l"/>
        <c:title>
          <c:tx>
            <c:rich>
              <a:bodyPr vert="horz" rot="-5400000" anchor="ctr"/>
              <a:lstStyle/>
              <a:p>
                <a:pPr algn="ctr">
                  <a:defRPr/>
                </a:pPr>
                <a:r>
                  <a:rPr lang="en-US" cap="none" sz="1100"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29162198"/>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Cast Iron #2: Entire Plot</a:t>
            </a:r>
          </a:p>
        </c:rich>
      </c:tx>
      <c:layout>
        <c:manualLayout>
          <c:xMode val="factor"/>
          <c:yMode val="factor"/>
          <c:x val="0.02875"/>
          <c:y val="0.004"/>
        </c:manualLayout>
      </c:layout>
      <c:spPr>
        <a:noFill/>
        <a:ln>
          <a:noFill/>
        </a:ln>
      </c:spPr>
    </c:title>
    <c:plotArea>
      <c:layout>
        <c:manualLayout>
          <c:xMode val="edge"/>
          <c:yMode val="edge"/>
          <c:x val="0.052"/>
          <c:y val="0.07175"/>
          <c:w val="0.92625"/>
          <c:h val="0.841"/>
        </c:manualLayout>
      </c:layout>
      <c:scatterChart>
        <c:scatterStyle val="line"/>
        <c:varyColors val="0"/>
        <c:ser>
          <c:idx val="0"/>
          <c:order val="0"/>
          <c:tx>
            <c:v>Torques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Sheet1!$D$13:$D$40</c:f>
              <c:numCache/>
            </c:numRef>
          </c:xVal>
          <c:yVal>
            <c:numRef>
              <c:f>Sheet1!$F$13:$F$40</c:f>
              <c:numCache/>
            </c:numRef>
          </c:yVal>
          <c:smooth val="0"/>
        </c:ser>
        <c:ser>
          <c:idx val="1"/>
          <c:order val="1"/>
          <c:tx>
            <c:v>Offset Trendline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ln>
            </c:spPr>
            <c:trendlineType val="linear"/>
            <c:dispEq val="1"/>
            <c:dispRSqr val="0"/>
            <c:trendlineLbl>
              <c:layout>
                <c:manualLayout>
                  <c:x val="0"/>
                  <c:y val="0"/>
                </c:manualLayout>
              </c:layout>
              <c:txPr>
                <a:bodyPr vert="horz" rot="0" anchor="ctr"/>
                <a:lstStyle/>
                <a:p>
                  <a:pPr algn="ctr">
                    <a:defRPr lang="en-US" cap="none" sz="1100" b="0" i="0" u="none" baseline="0">
                      <a:solidFill>
                        <a:srgbClr val="FF0000"/>
                      </a:solidFill>
                      <a:latin typeface="Arial"/>
                      <a:ea typeface="Arial"/>
                      <a:cs typeface="Arial"/>
                    </a:defRPr>
                  </a:pPr>
                </a:p>
              </c:txPr>
              <c:numFmt formatCode="General"/>
            </c:trendlineLbl>
          </c:trendline>
          <c:xVal>
            <c:numRef>
              <c:f>Sheet1!$D$13:$D$38</c:f>
              <c:numCache/>
            </c:numRef>
          </c:xVal>
          <c:yVal>
            <c:numRef>
              <c:f>Sheet1!$H$13:$H$38</c:f>
              <c:numCache/>
            </c:numRef>
          </c:yVal>
          <c:smooth val="0"/>
        </c:ser>
        <c:axId val="13327808"/>
        <c:axId val="52841409"/>
      </c:scatterChart>
      <c:valAx>
        <c:axId val="13327808"/>
        <c:scaling>
          <c:orientation val="minMax"/>
        </c:scaling>
        <c:axPos val="b"/>
        <c:title>
          <c:tx>
            <c:rich>
              <a:bodyPr vert="horz" rot="0" anchor="ctr"/>
              <a:lstStyle/>
              <a:p>
                <a:pPr algn="ctr">
                  <a:defRPr/>
                </a:pPr>
                <a:r>
                  <a:rPr lang="en-US" cap="none" sz="1100"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52841409"/>
        <c:crossesAt val="-50"/>
        <c:crossBetween val="midCat"/>
        <c:dispUnits/>
      </c:valAx>
      <c:valAx>
        <c:axId val="52841409"/>
        <c:scaling>
          <c:orientation val="minMax"/>
          <c:min val="0"/>
        </c:scaling>
        <c:axPos val="l"/>
        <c:title>
          <c:tx>
            <c:rich>
              <a:bodyPr vert="horz" rot="-5400000" anchor="ctr"/>
              <a:lstStyle/>
              <a:p>
                <a:pPr algn="ctr">
                  <a:defRPr/>
                </a:pPr>
                <a:r>
                  <a:rPr lang="en-US" cap="none" sz="1100"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13327808"/>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1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0.23575</cdr:x>
      <cdr:y>0.394</cdr:y>
    </cdr:from>
    <cdr:to>
      <cdr:x>0.384</cdr:x>
      <cdr:y>0.44975</cdr:y>
    </cdr:to>
    <cdr:sp>
      <cdr:nvSpPr>
        <cdr:cNvPr id="1" name="TextBox 1"/>
        <cdr:cNvSpPr txBox="1">
          <a:spLocks noChangeArrowheads="1"/>
        </cdr:cNvSpPr>
      </cdr:nvSpPr>
      <cdr:spPr>
        <a:xfrm>
          <a:off x="1466850" y="1857375"/>
          <a:ext cx="923925" cy="266700"/>
        </a:xfrm>
        <a:prstGeom prst="rect">
          <a:avLst/>
        </a:prstGeom>
        <a:noFill/>
        <a:ln w="1" cmpd="sng">
          <a:noFill/>
        </a:ln>
      </cdr:spPr>
      <cdr:txBody>
        <a:bodyPr vertOverflow="clip" wrap="square" anchor="ctr"/>
        <a:p>
          <a:pPr algn="ctr">
            <a:defRPr/>
          </a:pPr>
          <a:r>
            <a:rPr lang="en-US" cap="none" sz="1100" b="0" i="0" u="none" baseline="0">
              <a:solidFill>
                <a:srgbClr val="FF0000"/>
              </a:solidFill>
              <a:latin typeface="Arial"/>
              <a:ea typeface="Arial"/>
              <a:cs typeface="Arial"/>
            </a:rPr>
            <a:t>rad. offset</a:t>
          </a:r>
        </a:p>
      </cdr:txBody>
    </cdr:sp>
  </cdr:relSizeAnchor>
  <cdr:relSizeAnchor xmlns:cdr="http://schemas.openxmlformats.org/drawingml/2006/chartDrawing">
    <cdr:from>
      <cdr:x>0.347</cdr:x>
      <cdr:y>0.4535</cdr:y>
    </cdr:from>
    <cdr:to>
      <cdr:x>0.4725</cdr:x>
      <cdr:y>0.50125</cdr:y>
    </cdr:to>
    <cdr:sp>
      <cdr:nvSpPr>
        <cdr:cNvPr id="2" name="Line 2"/>
        <cdr:cNvSpPr>
          <a:spLocks/>
        </cdr:cNvSpPr>
      </cdr:nvSpPr>
      <cdr:spPr>
        <a:xfrm>
          <a:off x="2162175" y="2133600"/>
          <a:ext cx="781050" cy="2286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0.6915</cdr:x>
      <cdr:y>0.56025</cdr:y>
    </cdr:from>
    <cdr:to>
      <cdr:x>0.7295</cdr:x>
      <cdr:y>0.69</cdr:y>
    </cdr:to>
    <cdr:sp>
      <cdr:nvSpPr>
        <cdr:cNvPr id="3" name="Line 3"/>
        <cdr:cNvSpPr>
          <a:spLocks/>
        </cdr:cNvSpPr>
      </cdr:nvSpPr>
      <cdr:spPr>
        <a:xfrm flipH="1" flipV="1">
          <a:off x="4324350" y="2638425"/>
          <a:ext cx="238125" cy="60960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0.6225</cdr:x>
      <cdr:y>0.704</cdr:y>
    </cdr:from>
    <cdr:to>
      <cdr:x>0.812</cdr:x>
      <cdr:y>0.74725</cdr:y>
    </cdr:to>
    <cdr:sp>
      <cdr:nvSpPr>
        <cdr:cNvPr id="4" name="TextBox 4"/>
        <cdr:cNvSpPr txBox="1">
          <a:spLocks noChangeArrowheads="1"/>
        </cdr:cNvSpPr>
      </cdr:nvSpPr>
      <cdr:spPr>
        <a:xfrm>
          <a:off x="3886200" y="3324225"/>
          <a:ext cx="1190625" cy="200025"/>
        </a:xfrm>
        <a:prstGeom prst="rect">
          <a:avLst/>
        </a:prstGeom>
        <a:noFill/>
        <a:ln w="1" cmpd="sng">
          <a:noFill/>
        </a:ln>
      </cdr:spPr>
      <cdr:txBody>
        <a:bodyPr vertOverflow="clip" wrap="square" anchor="ctr"/>
        <a:p>
          <a:pPr algn="ctr">
            <a:defRPr/>
          </a:pPr>
          <a:r>
            <a:rPr lang="en-US" cap="none" sz="1100" b="0" i="0" u="none" baseline="0">
              <a:solidFill>
                <a:srgbClr val="000080"/>
              </a:solidFill>
              <a:latin typeface="Arial"/>
              <a:ea typeface="Arial"/>
              <a:cs typeface="Arial"/>
            </a:rPr>
            <a:t>experimental data</a:t>
          </a:r>
        </a:p>
      </cdr:txBody>
    </cdr:sp>
  </cdr:relSizeAnchor>
  <cdr:relSizeAnchor xmlns:cdr="http://schemas.openxmlformats.org/drawingml/2006/chartDrawing">
    <cdr:from>
      <cdr:x>0.2375</cdr:x>
      <cdr:y>0.36925</cdr:y>
    </cdr:from>
    <cdr:to>
      <cdr:x>0.347</cdr:x>
      <cdr:y>0.4125</cdr:y>
    </cdr:to>
    <cdr:sp textlink="[0]!OA">
      <cdr:nvSpPr>
        <cdr:cNvPr id="5" name="TextBox 5"/>
        <cdr:cNvSpPr txBox="1">
          <a:spLocks noChangeArrowheads="1"/>
        </cdr:cNvSpPr>
      </cdr:nvSpPr>
      <cdr:spPr>
        <a:xfrm>
          <a:off x="1485900" y="1743075"/>
          <a:ext cx="685800" cy="200025"/>
        </a:xfrm>
        <a:prstGeom prst="rect">
          <a:avLst/>
        </a:prstGeom>
        <a:noFill/>
        <a:ln w="1" cmpd="sng">
          <a:noFill/>
        </a:ln>
      </cdr:spPr>
      <cdr:txBody>
        <a:bodyPr vertOverflow="clip" wrap="square" anchor="ctr"/>
        <a:p>
          <a:pPr algn="ctr">
            <a:defRPr/>
          </a:pPr>
          <a:fld id="{323e0637-a6ec-4051-b3e0-0de6efda3f1d}" type="TxLink">
            <a:rPr lang="en-US" cap="none" sz="1000" b="0" i="0" u="none" baseline="0">
              <a:solidFill>
                <a:srgbClr val="FF0000"/>
              </a:solidFill>
              <a:latin typeface="Arial"/>
              <a:ea typeface="Arial"/>
              <a:cs typeface="Arial"/>
            </a:rPr>
            <a:t>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95250</xdr:rowOff>
    </xdr:from>
    <xdr:to>
      <xdr:col>18</xdr:col>
      <xdr:colOff>238125</xdr:colOff>
      <xdr:row>29</xdr:row>
      <xdr:rowOff>0</xdr:rowOff>
    </xdr:to>
    <xdr:graphicFrame>
      <xdr:nvGraphicFramePr>
        <xdr:cNvPr id="1" name="Chart 1"/>
        <xdr:cNvGraphicFramePr/>
      </xdr:nvGraphicFramePr>
      <xdr:xfrm>
        <a:off x="5229225" y="95250"/>
        <a:ext cx="6248400" cy="4714875"/>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29</xdr:row>
      <xdr:rowOff>66675</xdr:rowOff>
    </xdr:from>
    <xdr:to>
      <xdr:col>18</xdr:col>
      <xdr:colOff>257175</xdr:colOff>
      <xdr:row>58</xdr:row>
      <xdr:rowOff>95250</xdr:rowOff>
    </xdr:to>
    <xdr:graphicFrame>
      <xdr:nvGraphicFramePr>
        <xdr:cNvPr id="2" name="Chart 3"/>
        <xdr:cNvGraphicFramePr/>
      </xdr:nvGraphicFramePr>
      <xdr:xfrm>
        <a:off x="5238750" y="4876800"/>
        <a:ext cx="6257925" cy="4724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97"/>
  <sheetViews>
    <sheetView tabSelected="1" workbookViewId="0" topLeftCell="A1">
      <selection activeCell="F8" sqref="F8"/>
    </sheetView>
  </sheetViews>
  <sheetFormatPr defaultColWidth="9.140625" defaultRowHeight="12.75"/>
  <cols>
    <col min="1" max="1" width="7.28125" style="0" customWidth="1"/>
    <col min="2" max="2" width="15.28125" style="0" customWidth="1"/>
    <col min="3" max="3" width="9.28125" style="0" customWidth="1"/>
    <col min="4" max="4" width="8.421875" style="0" customWidth="1"/>
    <col min="5" max="5" width="10.421875" style="0" customWidth="1"/>
    <col min="6" max="6" width="11.140625" style="0" customWidth="1"/>
    <col min="7" max="7" width="4.140625" style="0" customWidth="1"/>
    <col min="8" max="8" width="11.140625" style="0" customWidth="1"/>
  </cols>
  <sheetData>
    <row r="1" ht="15.75">
      <c r="A1" s="6" t="s">
        <v>0</v>
      </c>
    </row>
    <row r="2" ht="13.5" thickBot="1">
      <c r="B2" t="s">
        <v>12</v>
      </c>
    </row>
    <row r="3" spans="6:8" ht="13.5" thickBot="1">
      <c r="F3" s="7"/>
      <c r="G3" s="8" t="s">
        <v>13</v>
      </c>
      <c r="H3" s="9">
        <v>0</v>
      </c>
    </row>
    <row r="4" spans="6:8" ht="12.75">
      <c r="F4" s="10"/>
      <c r="G4" s="11" t="s">
        <v>14</v>
      </c>
      <c r="H4" s="10">
        <f>gamma*D6/(D8/2)</f>
        <v>0</v>
      </c>
    </row>
    <row r="5" spans="2:4" ht="12.75">
      <c r="B5" t="s">
        <v>15</v>
      </c>
      <c r="C5" s="12" t="s">
        <v>16</v>
      </c>
      <c r="D5" s="12" t="s">
        <v>7</v>
      </c>
    </row>
    <row r="6" spans="2:4" ht="12.75">
      <c r="B6" s="13" t="s">
        <v>17</v>
      </c>
      <c r="C6">
        <v>6.5</v>
      </c>
      <c r="D6">
        <f>C6*25.4</f>
        <v>165.1</v>
      </c>
    </row>
    <row r="7" spans="2:4" ht="12.75">
      <c r="B7" s="13" t="s">
        <v>18</v>
      </c>
      <c r="C7">
        <v>3.775</v>
      </c>
      <c r="D7">
        <f>C7*25.4</f>
        <v>95.88499999999999</v>
      </c>
    </row>
    <row r="8" spans="2:4" ht="12.75">
      <c r="B8" s="13" t="s">
        <v>19</v>
      </c>
      <c r="C8">
        <v>0.501</v>
      </c>
      <c r="D8">
        <f>C8*25.4</f>
        <v>12.725399999999999</v>
      </c>
    </row>
    <row r="9" spans="2:4" ht="12.75">
      <c r="B9" s="13" t="s">
        <v>20</v>
      </c>
      <c r="C9">
        <v>0</v>
      </c>
      <c r="D9">
        <f>C9*25.4</f>
        <v>0</v>
      </c>
    </row>
    <row r="11" spans="1:8" ht="15">
      <c r="A11" s="1" t="s">
        <v>1</v>
      </c>
      <c r="B11" s="2" t="s">
        <v>2</v>
      </c>
      <c r="C11" s="2" t="s">
        <v>3</v>
      </c>
      <c r="D11" s="2"/>
      <c r="E11" s="3" t="s">
        <v>4</v>
      </c>
      <c r="F11" s="3" t="s">
        <v>5</v>
      </c>
      <c r="G11" s="14"/>
      <c r="H11" s="2" t="s">
        <v>21</v>
      </c>
    </row>
    <row r="12" spans="1:8" ht="15">
      <c r="A12" s="4" t="s">
        <v>6</v>
      </c>
      <c r="B12" t="s">
        <v>7</v>
      </c>
      <c r="C12" t="s">
        <v>8</v>
      </c>
      <c r="D12" t="s">
        <v>9</v>
      </c>
      <c r="E12" s="5" t="s">
        <v>10</v>
      </c>
      <c r="F12" s="5" t="s">
        <v>11</v>
      </c>
      <c r="G12" s="14"/>
      <c r="H12" s="2" t="s">
        <v>22</v>
      </c>
    </row>
    <row r="13" spans="1:8" ht="12.75">
      <c r="A13">
        <v>0</v>
      </c>
      <c r="B13">
        <v>0</v>
      </c>
      <c r="C13">
        <v>0</v>
      </c>
      <c r="D13">
        <v>0</v>
      </c>
      <c r="E13">
        <v>-1.31939</v>
      </c>
      <c r="F13">
        <v>0</v>
      </c>
      <c r="H13">
        <f aca="true" t="shared" si="0" ref="H13:H44">(D13-OA)*937+$F$13</f>
        <v>0</v>
      </c>
    </row>
    <row r="14" spans="1:8" ht="12.75">
      <c r="A14">
        <v>1</v>
      </c>
      <c r="B14">
        <v>0.007008</v>
      </c>
      <c r="C14">
        <v>0.501629</v>
      </c>
      <c r="D14">
        <v>0.008755077673486636</v>
      </c>
      <c r="E14">
        <v>-7.453933</v>
      </c>
      <c r="F14">
        <v>6.734726</v>
      </c>
      <c r="H14">
        <f t="shared" si="0"/>
        <v>8.203507780056977</v>
      </c>
    </row>
    <row r="15" spans="1:8" ht="12.75">
      <c r="A15">
        <v>2</v>
      </c>
      <c r="B15">
        <v>0</v>
      </c>
      <c r="C15">
        <v>0.991192</v>
      </c>
      <c r="D15">
        <v>0.01729956391942763</v>
      </c>
      <c r="E15">
        <v>-4.386662</v>
      </c>
      <c r="F15">
        <v>14.915036</v>
      </c>
      <c r="H15">
        <f t="shared" si="0"/>
        <v>16.20969139250369</v>
      </c>
    </row>
    <row r="16" spans="1:8" ht="12.75">
      <c r="A16">
        <v>3</v>
      </c>
      <c r="B16">
        <v>0</v>
      </c>
      <c r="C16">
        <v>1.482479</v>
      </c>
      <c r="D16">
        <v>0.025874139641673018</v>
      </c>
      <c r="E16">
        <v>1.747882</v>
      </c>
      <c r="F16">
        <v>22.705807</v>
      </c>
      <c r="H16">
        <f t="shared" si="0"/>
        <v>24.244068844247618</v>
      </c>
    </row>
    <row r="17" spans="1:8" ht="12.75">
      <c r="A17">
        <v>4</v>
      </c>
      <c r="B17">
        <v>0.001751</v>
      </c>
      <c r="C17">
        <v>1.970318</v>
      </c>
      <c r="D17">
        <v>0.034388536411309636</v>
      </c>
      <c r="E17">
        <v>4.815154</v>
      </c>
      <c r="F17">
        <v>30.048609</v>
      </c>
      <c r="H17">
        <f t="shared" si="0"/>
        <v>32.22205861739713</v>
      </c>
    </row>
    <row r="18" spans="1:8" ht="12.75">
      <c r="A18">
        <v>5</v>
      </c>
      <c r="B18">
        <v>0</v>
      </c>
      <c r="C18">
        <v>2.461601</v>
      </c>
      <c r="D18">
        <v>0.042963042320384934</v>
      </c>
      <c r="E18">
        <v>4.815154</v>
      </c>
      <c r="F18">
        <v>37.157688</v>
      </c>
      <c r="H18">
        <f t="shared" si="0"/>
        <v>40.25637065420068</v>
      </c>
    </row>
    <row r="19" spans="1:8" ht="12.75">
      <c r="A19">
        <v>6</v>
      </c>
      <c r="B19">
        <v>0.003502</v>
      </c>
      <c r="C19">
        <v>2.952888</v>
      </c>
      <c r="D19">
        <v>0.051537618042630316</v>
      </c>
      <c r="E19">
        <v>17.08424</v>
      </c>
      <c r="F19">
        <v>44.013565</v>
      </c>
      <c r="H19">
        <f t="shared" si="0"/>
        <v>48.29074810594461</v>
      </c>
    </row>
    <row r="20" spans="1:8" ht="12.75">
      <c r="A20">
        <v>7</v>
      </c>
      <c r="B20">
        <v>0.007008</v>
      </c>
      <c r="C20">
        <v>3.4459</v>
      </c>
      <c r="D20">
        <v>0.0601423006944726</v>
      </c>
      <c r="E20">
        <v>21.685146</v>
      </c>
      <c r="F20">
        <v>50.635719</v>
      </c>
      <c r="H20">
        <f t="shared" si="0"/>
        <v>56.353335750720824</v>
      </c>
    </row>
    <row r="21" spans="1:8" ht="12.75">
      <c r="A21">
        <v>8</v>
      </c>
      <c r="B21">
        <v>0.007008</v>
      </c>
      <c r="C21">
        <v>3.938907</v>
      </c>
      <c r="D21">
        <v>0.0687468960798523</v>
      </c>
      <c r="E21">
        <v>-15.122112</v>
      </c>
      <c r="F21">
        <v>56.985199</v>
      </c>
      <c r="H21">
        <f t="shared" si="0"/>
        <v>64.4158416268216</v>
      </c>
    </row>
    <row r="22" spans="1:8" ht="12.75">
      <c r="A22">
        <v>9</v>
      </c>
      <c r="B22">
        <v>0.012261</v>
      </c>
      <c r="C22">
        <v>4.433643</v>
      </c>
      <c r="D22">
        <v>0.07738166820799895</v>
      </c>
      <c r="E22">
        <v>-8.987568</v>
      </c>
      <c r="F22">
        <v>62.828278</v>
      </c>
      <c r="H22">
        <f t="shared" si="0"/>
        <v>72.50662311089502</v>
      </c>
    </row>
    <row r="23" spans="1:8" ht="12.75">
      <c r="A23">
        <v>10</v>
      </c>
      <c r="B23">
        <v>0.01051</v>
      </c>
      <c r="C23">
        <v>4.926655</v>
      </c>
      <c r="D23">
        <v>0.08598635085984124</v>
      </c>
      <c r="E23">
        <v>-10.521205</v>
      </c>
      <c r="F23">
        <v>68.43763</v>
      </c>
      <c r="H23">
        <f t="shared" si="0"/>
        <v>80.56921075567125</v>
      </c>
    </row>
    <row r="24" spans="1:8" ht="12.75">
      <c r="A24">
        <v>11</v>
      </c>
      <c r="B24">
        <v>0.014012</v>
      </c>
      <c r="C24">
        <v>5.424835</v>
      </c>
      <c r="D24">
        <v>0.09468123212742657</v>
      </c>
      <c r="E24">
        <v>-10.521205</v>
      </c>
      <c r="F24">
        <v>73.657448</v>
      </c>
      <c r="H24">
        <f t="shared" si="0"/>
        <v>88.71631450339869</v>
      </c>
    </row>
    <row r="25" spans="1:8" ht="12.75">
      <c r="A25">
        <v>12</v>
      </c>
      <c r="B25">
        <v>0.021019</v>
      </c>
      <c r="C25">
        <v>5.919567</v>
      </c>
      <c r="D25">
        <v>0.10331593444240317</v>
      </c>
      <c r="E25">
        <v>-10.521205</v>
      </c>
      <c r="F25">
        <v>78.370865</v>
      </c>
      <c r="H25">
        <f t="shared" si="0"/>
        <v>96.80703057253177</v>
      </c>
    </row>
    <row r="26" spans="1:8" ht="12.75">
      <c r="A26">
        <v>13</v>
      </c>
      <c r="B26">
        <v>0.021019</v>
      </c>
      <c r="C26">
        <v>6.416027</v>
      </c>
      <c r="D26">
        <v>0.11198079604685422</v>
      </c>
      <c r="E26">
        <v>-16.655746</v>
      </c>
      <c r="F26">
        <v>82.850555</v>
      </c>
      <c r="H26">
        <f t="shared" si="0"/>
        <v>104.9260058959024</v>
      </c>
    </row>
    <row r="27" spans="1:8" ht="12.75">
      <c r="A27">
        <v>14</v>
      </c>
      <c r="B27">
        <v>0.024521</v>
      </c>
      <c r="C27">
        <v>6.914207</v>
      </c>
      <c r="D27">
        <v>0.12067567731443957</v>
      </c>
      <c r="E27">
        <v>-19.723021</v>
      </c>
      <c r="F27">
        <v>86.940712</v>
      </c>
      <c r="H27">
        <f t="shared" si="0"/>
        <v>113.07310964362988</v>
      </c>
    </row>
    <row r="28" spans="1:8" ht="12.75">
      <c r="A28">
        <v>15</v>
      </c>
      <c r="B28">
        <v>0.028027</v>
      </c>
      <c r="C28">
        <v>7.414112</v>
      </c>
      <c r="D28">
        <v>0.12940066551162183</v>
      </c>
      <c r="E28">
        <v>4.815154</v>
      </c>
      <c r="F28">
        <v>90.641327</v>
      </c>
      <c r="H28">
        <f t="shared" si="0"/>
        <v>121.24842358438966</v>
      </c>
    </row>
    <row r="29" spans="1:8" ht="12.75">
      <c r="A29">
        <v>16</v>
      </c>
      <c r="B29">
        <v>0.036785</v>
      </c>
      <c r="C29">
        <v>7.912296</v>
      </c>
      <c r="D29">
        <v>0.13809561659237726</v>
      </c>
      <c r="E29">
        <v>-2.853027</v>
      </c>
      <c r="F29">
        <v>94.069267</v>
      </c>
      <c r="H29">
        <f t="shared" si="0"/>
        <v>129.3955927470575</v>
      </c>
    </row>
    <row r="30" spans="1:8" ht="12.75">
      <c r="A30">
        <v>17</v>
      </c>
      <c r="B30">
        <v>0.040287</v>
      </c>
      <c r="C30">
        <v>8.408752</v>
      </c>
      <c r="D30">
        <v>0.14676040838365823</v>
      </c>
      <c r="E30">
        <v>1.747882</v>
      </c>
      <c r="F30">
        <v>97.263489</v>
      </c>
      <c r="H30">
        <f t="shared" si="0"/>
        <v>137.51450265548775</v>
      </c>
    </row>
    <row r="31" spans="1:8" ht="12.75">
      <c r="A31">
        <v>18</v>
      </c>
      <c r="B31">
        <v>0.042038</v>
      </c>
      <c r="C31">
        <v>8.906933</v>
      </c>
      <c r="D31">
        <v>0.15545530710453612</v>
      </c>
      <c r="E31">
        <v>1.747882</v>
      </c>
      <c r="F31">
        <v>100.2045</v>
      </c>
      <c r="H31">
        <f t="shared" si="0"/>
        <v>145.66162275695035</v>
      </c>
    </row>
    <row r="32" spans="1:8" ht="12.75">
      <c r="A32">
        <v>19</v>
      </c>
      <c r="B32">
        <v>0.047295</v>
      </c>
      <c r="C32">
        <v>9.41201</v>
      </c>
      <c r="D32">
        <v>0.1642705637306315</v>
      </c>
      <c r="E32">
        <v>6.348789</v>
      </c>
      <c r="F32">
        <v>102.89232</v>
      </c>
      <c r="H32">
        <f t="shared" si="0"/>
        <v>153.92151821560174</v>
      </c>
    </row>
    <row r="33" spans="1:8" ht="12.75">
      <c r="A33">
        <v>20</v>
      </c>
      <c r="B33">
        <v>0.052548</v>
      </c>
      <c r="C33">
        <v>9.910194</v>
      </c>
      <c r="D33">
        <v>0.17296551481138692</v>
      </c>
      <c r="E33">
        <v>1.747882</v>
      </c>
      <c r="F33">
        <v>105.32693</v>
      </c>
      <c r="H33">
        <f t="shared" si="0"/>
        <v>162.06868737826954</v>
      </c>
    </row>
    <row r="34" spans="1:8" ht="12.75">
      <c r="A34">
        <v>21</v>
      </c>
      <c r="B34">
        <v>0.059555</v>
      </c>
      <c r="C34">
        <v>10.410099</v>
      </c>
      <c r="D34">
        <v>0.1816905030085692</v>
      </c>
      <c r="E34">
        <v>-10.521205</v>
      </c>
      <c r="F34">
        <v>107.66416</v>
      </c>
      <c r="H34">
        <f t="shared" si="0"/>
        <v>170.24400131902934</v>
      </c>
    </row>
    <row r="35" spans="1:8" ht="12.75">
      <c r="A35">
        <v>22</v>
      </c>
      <c r="B35">
        <v>0.066563</v>
      </c>
      <c r="C35">
        <v>10.910004</v>
      </c>
      <c r="D35">
        <v>0.19041549120575144</v>
      </c>
      <c r="E35">
        <v>1.747882</v>
      </c>
      <c r="F35">
        <v>109.88454</v>
      </c>
      <c r="H35">
        <f t="shared" si="0"/>
        <v>178.4193152597891</v>
      </c>
    </row>
    <row r="36" spans="1:8" ht="12.75">
      <c r="A36">
        <v>23</v>
      </c>
      <c r="B36">
        <v>0.070065</v>
      </c>
      <c r="C36">
        <v>11.409908</v>
      </c>
      <c r="D36">
        <v>0.19914046194964116</v>
      </c>
      <c r="E36">
        <v>0.214245</v>
      </c>
      <c r="F36">
        <v>111.89066</v>
      </c>
      <c r="H36">
        <f t="shared" si="0"/>
        <v>186.59461284681376</v>
      </c>
    </row>
    <row r="37" spans="1:8" ht="12.75">
      <c r="A37">
        <v>24</v>
      </c>
      <c r="B37">
        <v>0.068314</v>
      </c>
      <c r="C37">
        <v>11.911537</v>
      </c>
      <c r="D37">
        <v>0.2078955396231278</v>
      </c>
      <c r="E37">
        <v>0.214245</v>
      </c>
      <c r="F37">
        <v>113.76044</v>
      </c>
      <c r="H37">
        <f t="shared" si="0"/>
        <v>194.79812062687074</v>
      </c>
    </row>
    <row r="38" spans="1:8" ht="12.75">
      <c r="A38">
        <v>25</v>
      </c>
      <c r="B38">
        <v>0.078823</v>
      </c>
      <c r="C38">
        <v>12.41489</v>
      </c>
      <c r="D38">
        <v>0.21668070677291879</v>
      </c>
      <c r="E38">
        <v>-5.920297</v>
      </c>
      <c r="F38">
        <v>115.53284</v>
      </c>
      <c r="H38">
        <f t="shared" si="0"/>
        <v>203.0298222462249</v>
      </c>
    </row>
    <row r="39" spans="1:8" ht="12.75">
      <c r="A39">
        <v>26</v>
      </c>
      <c r="B39">
        <v>0.084076</v>
      </c>
      <c r="C39">
        <v>12.913074</v>
      </c>
      <c r="D39">
        <v>0.22537565785367425</v>
      </c>
      <c r="E39">
        <v>4.815154</v>
      </c>
      <c r="F39">
        <v>117.32472</v>
      </c>
      <c r="H39">
        <f t="shared" si="0"/>
        <v>211.17699140889277</v>
      </c>
    </row>
    <row r="40" spans="1:8" ht="12.75">
      <c r="A40">
        <v>27</v>
      </c>
      <c r="B40">
        <v>0.087582</v>
      </c>
      <c r="C40">
        <v>13.414703</v>
      </c>
      <c r="D40">
        <v>0.23413073552716088</v>
      </c>
      <c r="E40">
        <v>-4.386662</v>
      </c>
      <c r="F40">
        <v>118.80497</v>
      </c>
      <c r="H40">
        <f t="shared" si="0"/>
        <v>219.38049918894976</v>
      </c>
    </row>
    <row r="41" spans="1:8" ht="12.75">
      <c r="A41">
        <v>28</v>
      </c>
      <c r="B41">
        <v>0.092835</v>
      </c>
      <c r="C41">
        <v>13.916332</v>
      </c>
      <c r="D41">
        <v>0.24288581320064753</v>
      </c>
      <c r="E41">
        <v>-5.920297</v>
      </c>
      <c r="F41">
        <v>120.36312</v>
      </c>
      <c r="H41">
        <f t="shared" si="0"/>
        <v>227.58400696900674</v>
      </c>
    </row>
    <row r="42" spans="1:8" ht="12.75">
      <c r="A42">
        <v>29</v>
      </c>
      <c r="B42">
        <v>0.098091</v>
      </c>
      <c r="C42">
        <v>14.419685</v>
      </c>
      <c r="D42">
        <v>0.2516709803504385</v>
      </c>
      <c r="E42">
        <v>4.815154</v>
      </c>
      <c r="F42">
        <v>121.74599</v>
      </c>
      <c r="H42">
        <f t="shared" si="0"/>
        <v>235.81570858836088</v>
      </c>
    </row>
    <row r="43" spans="1:8" ht="12.75">
      <c r="A43">
        <v>30</v>
      </c>
      <c r="B43">
        <v>0.105095</v>
      </c>
      <c r="C43">
        <v>14.924763</v>
      </c>
      <c r="D43">
        <v>0.2604862544298264</v>
      </c>
      <c r="E43">
        <v>3.281519</v>
      </c>
      <c r="F43">
        <v>123.14832</v>
      </c>
      <c r="H43">
        <f t="shared" si="0"/>
        <v>244.07562040074737</v>
      </c>
    </row>
    <row r="44" spans="1:8" ht="12.75">
      <c r="A44">
        <v>31</v>
      </c>
      <c r="B44">
        <v>0.112103</v>
      </c>
      <c r="C44">
        <v>15.422943</v>
      </c>
      <c r="D44">
        <v>0.2691811356974118</v>
      </c>
      <c r="E44">
        <v>1.747882</v>
      </c>
      <c r="F44">
        <v>124.49223</v>
      </c>
      <c r="H44">
        <f t="shared" si="0"/>
        <v>252.22272414847487</v>
      </c>
    </row>
    <row r="45" spans="1:8" ht="12.75">
      <c r="A45">
        <v>32</v>
      </c>
      <c r="B45">
        <v>0.113854</v>
      </c>
      <c r="C45">
        <v>15.924572</v>
      </c>
      <c r="D45">
        <v>0.27793621337089847</v>
      </c>
      <c r="E45">
        <v>1.747882</v>
      </c>
      <c r="F45">
        <v>125.6998</v>
      </c>
      <c r="H45">
        <f aca="true" t="shared" si="1" ref="H45:H76">(D45-OA)*937+$F$13</f>
        <v>260.4262319285319</v>
      </c>
    </row>
    <row r="46" spans="1:8" ht="12.75">
      <c r="A46">
        <v>33</v>
      </c>
      <c r="B46">
        <v>0.120861</v>
      </c>
      <c r="C46">
        <v>16.427925</v>
      </c>
      <c r="D46">
        <v>0.2867213805206894</v>
      </c>
      <c r="E46">
        <v>-4.386662</v>
      </c>
      <c r="F46">
        <v>126.90737</v>
      </c>
      <c r="H46">
        <f t="shared" si="1"/>
        <v>268.657933547886</v>
      </c>
    </row>
    <row r="47" spans="1:8" ht="12.75">
      <c r="A47">
        <v>34</v>
      </c>
      <c r="B47">
        <v>0.126114</v>
      </c>
      <c r="C47">
        <v>16.929554</v>
      </c>
      <c r="D47">
        <v>0.29547645819417606</v>
      </c>
      <c r="E47">
        <v>-4.386662</v>
      </c>
      <c r="F47">
        <v>128.01756</v>
      </c>
      <c r="H47">
        <f t="shared" si="1"/>
        <v>276.86144132794294</v>
      </c>
    </row>
    <row r="48" spans="1:8" ht="12.75">
      <c r="A48">
        <v>35</v>
      </c>
      <c r="B48">
        <v>0.133122</v>
      </c>
      <c r="C48">
        <v>17.434631</v>
      </c>
      <c r="D48">
        <v>0.30429171482027145</v>
      </c>
      <c r="E48">
        <v>-2.853027</v>
      </c>
      <c r="F48">
        <v>129.20566</v>
      </c>
      <c r="H48">
        <f t="shared" si="1"/>
        <v>285.1213367865943</v>
      </c>
    </row>
    <row r="49" spans="1:8" ht="12.75">
      <c r="A49">
        <v>36</v>
      </c>
      <c r="B49">
        <v>0.138378</v>
      </c>
      <c r="C49">
        <v>17.934536</v>
      </c>
      <c r="D49">
        <v>0.31301670301745377</v>
      </c>
      <c r="E49">
        <v>-2.853027</v>
      </c>
      <c r="F49">
        <v>130.19897</v>
      </c>
      <c r="H49">
        <f t="shared" si="1"/>
        <v>293.2966507273542</v>
      </c>
    </row>
    <row r="50" spans="1:8" ht="12.75">
      <c r="A50">
        <v>37</v>
      </c>
      <c r="B50">
        <v>0.14188</v>
      </c>
      <c r="C50">
        <v>18.436169</v>
      </c>
      <c r="D50">
        <v>0.32177185050411045</v>
      </c>
      <c r="E50">
        <v>1.747882</v>
      </c>
      <c r="F50">
        <v>131.2702</v>
      </c>
      <c r="H50">
        <f t="shared" si="1"/>
        <v>301.5002239223515</v>
      </c>
    </row>
    <row r="51" spans="1:8" ht="12.75">
      <c r="A51">
        <v>38</v>
      </c>
      <c r="B51">
        <v>0.145382</v>
      </c>
      <c r="C51">
        <v>18.93952</v>
      </c>
      <c r="D51">
        <v>0.3305569827473165</v>
      </c>
      <c r="E51">
        <v>-4.386662</v>
      </c>
      <c r="F51">
        <v>132.20511</v>
      </c>
      <c r="H51">
        <f t="shared" si="1"/>
        <v>309.73189283423557</v>
      </c>
    </row>
    <row r="52" spans="1:8" ht="12.75">
      <c r="A52">
        <v>39</v>
      </c>
      <c r="B52">
        <v>0.154141</v>
      </c>
      <c r="C52">
        <v>19.439426</v>
      </c>
      <c r="D52">
        <v>0.3392819883977912</v>
      </c>
      <c r="E52">
        <v>6.348789</v>
      </c>
      <c r="F52">
        <v>133.12051</v>
      </c>
      <c r="H52">
        <f t="shared" si="1"/>
        <v>317.9072231287304</v>
      </c>
    </row>
    <row r="53" spans="1:8" ht="12.75">
      <c r="A53">
        <v>40</v>
      </c>
      <c r="B53">
        <v>0.157643</v>
      </c>
      <c r="C53">
        <v>19.944504</v>
      </c>
      <c r="D53">
        <v>0.3480972624771791</v>
      </c>
      <c r="E53">
        <v>-2.853027</v>
      </c>
      <c r="F53">
        <v>134.03593</v>
      </c>
      <c r="H53">
        <f t="shared" si="1"/>
        <v>326.1671349411168</v>
      </c>
    </row>
    <row r="54" spans="1:8" ht="12.75">
      <c r="A54">
        <v>41</v>
      </c>
      <c r="B54">
        <v>0.161148</v>
      </c>
      <c r="C54">
        <v>20.442684</v>
      </c>
      <c r="D54">
        <v>0.3567921437447644</v>
      </c>
      <c r="E54">
        <v>4.815154</v>
      </c>
      <c r="F54">
        <v>135.00978</v>
      </c>
      <c r="H54">
        <f t="shared" si="1"/>
        <v>334.3142386888443</v>
      </c>
    </row>
    <row r="55" spans="1:8" ht="12.75">
      <c r="A55">
        <v>42</v>
      </c>
      <c r="B55">
        <v>0.166401</v>
      </c>
      <c r="C55">
        <v>20.946037</v>
      </c>
      <c r="D55">
        <v>0.36557731089455553</v>
      </c>
      <c r="E55">
        <v>10.949697</v>
      </c>
      <c r="F55">
        <v>135.86676</v>
      </c>
      <c r="H55">
        <f t="shared" si="1"/>
        <v>342.5459403081985</v>
      </c>
    </row>
    <row r="56" spans="1:8" ht="12.75">
      <c r="A56">
        <v>43</v>
      </c>
      <c r="B56">
        <v>0.173409</v>
      </c>
      <c r="C56">
        <v>21.447666</v>
      </c>
      <c r="D56">
        <v>0.37433238856804213</v>
      </c>
      <c r="E56">
        <v>3.281519</v>
      </c>
      <c r="F56">
        <v>136.62636</v>
      </c>
      <c r="H56">
        <f t="shared" si="1"/>
        <v>350.74944808825546</v>
      </c>
    </row>
    <row r="57" spans="1:8" ht="12.75">
      <c r="A57">
        <v>44</v>
      </c>
      <c r="B57">
        <v>0.180416</v>
      </c>
      <c r="C57">
        <v>21.951019</v>
      </c>
      <c r="D57">
        <v>0.3831175557178331</v>
      </c>
      <c r="E57">
        <v>-4.386662</v>
      </c>
      <c r="F57">
        <v>137.48335</v>
      </c>
      <c r="H57">
        <f t="shared" si="1"/>
        <v>358.98114970760963</v>
      </c>
    </row>
    <row r="58" spans="1:8" ht="12.75">
      <c r="A58">
        <v>45</v>
      </c>
      <c r="B58">
        <v>0.189171</v>
      </c>
      <c r="C58">
        <v>22.449201</v>
      </c>
      <c r="D58">
        <v>0.3918124718920035</v>
      </c>
      <c r="E58">
        <v>-4.386662</v>
      </c>
      <c r="F58">
        <v>138.20399</v>
      </c>
      <c r="H58">
        <f t="shared" si="1"/>
        <v>367.1282861628073</v>
      </c>
    </row>
    <row r="59" spans="1:8" ht="12.75">
      <c r="A59">
        <v>46</v>
      </c>
      <c r="B59">
        <v>0.190926</v>
      </c>
      <c r="C59">
        <v>22.952555</v>
      </c>
      <c r="D59">
        <v>0.40059765649508705</v>
      </c>
      <c r="E59">
        <v>-1.31939</v>
      </c>
      <c r="F59">
        <v>139.02203</v>
      </c>
      <c r="H59">
        <f t="shared" si="1"/>
        <v>375.3600041358966</v>
      </c>
    </row>
    <row r="60" spans="1:8" ht="12.75">
      <c r="A60">
        <v>47</v>
      </c>
      <c r="B60">
        <v>0.194428</v>
      </c>
      <c r="C60">
        <v>23.454183</v>
      </c>
      <c r="D60">
        <v>0.4093527167152812</v>
      </c>
      <c r="E60">
        <v>-2.853027</v>
      </c>
      <c r="F60">
        <v>139.76215</v>
      </c>
      <c r="H60">
        <f t="shared" si="1"/>
        <v>383.56349556221846</v>
      </c>
    </row>
    <row r="61" spans="1:8" ht="12.75">
      <c r="A61">
        <v>48</v>
      </c>
      <c r="B61">
        <v>0.203186</v>
      </c>
      <c r="C61">
        <v>23.955812</v>
      </c>
      <c r="D61">
        <v>0.41810779438876783</v>
      </c>
      <c r="E61">
        <v>6.348789</v>
      </c>
      <c r="F61">
        <v>140.4828</v>
      </c>
      <c r="H61">
        <f t="shared" si="1"/>
        <v>391.7670033422755</v>
      </c>
    </row>
    <row r="62" spans="1:8" ht="12.75">
      <c r="A62">
        <v>49</v>
      </c>
      <c r="B62">
        <v>0.210194</v>
      </c>
      <c r="C62">
        <v>24.457441</v>
      </c>
      <c r="D62">
        <v>0.42686287206225443</v>
      </c>
      <c r="E62">
        <v>1.747882</v>
      </c>
      <c r="F62">
        <v>141.26187</v>
      </c>
      <c r="H62">
        <f t="shared" si="1"/>
        <v>399.9705111223324</v>
      </c>
    </row>
    <row r="63" spans="1:8" ht="12.75">
      <c r="A63">
        <v>50</v>
      </c>
      <c r="B63">
        <v>0.215447</v>
      </c>
      <c r="C63">
        <v>24.959072</v>
      </c>
      <c r="D63">
        <v>0.4356179846423261</v>
      </c>
      <c r="E63">
        <v>-4.386662</v>
      </c>
      <c r="F63">
        <v>141.90462</v>
      </c>
      <c r="H63">
        <f t="shared" si="1"/>
        <v>408.17405160985953</v>
      </c>
    </row>
    <row r="64" spans="1:8" ht="12.75">
      <c r="A64">
        <v>51</v>
      </c>
      <c r="B64">
        <v>0.215447</v>
      </c>
      <c r="C64">
        <v>25.462425</v>
      </c>
      <c r="D64">
        <v>0.4444031517921171</v>
      </c>
      <c r="E64">
        <v>0.214245</v>
      </c>
      <c r="F64">
        <v>142.52788</v>
      </c>
      <c r="H64">
        <f t="shared" si="1"/>
        <v>416.4057532292137</v>
      </c>
    </row>
    <row r="65" spans="1:8" ht="12.75">
      <c r="A65">
        <v>52</v>
      </c>
      <c r="B65">
        <v>0.225956</v>
      </c>
      <c r="C65">
        <v>25.965778</v>
      </c>
      <c r="D65">
        <v>0.4531883189419082</v>
      </c>
      <c r="E65">
        <v>0.214245</v>
      </c>
      <c r="F65">
        <v>143.20956</v>
      </c>
      <c r="H65">
        <f t="shared" si="1"/>
        <v>424.637454848568</v>
      </c>
    </row>
    <row r="66" spans="1:8" ht="12.75">
      <c r="A66">
        <v>53</v>
      </c>
      <c r="B66">
        <v>0.232964</v>
      </c>
      <c r="C66">
        <v>26.465683</v>
      </c>
      <c r="D66">
        <v>0.4619133071390904</v>
      </c>
      <c r="E66">
        <v>0.214245</v>
      </c>
      <c r="F66">
        <v>143.91074</v>
      </c>
      <c r="H66">
        <f t="shared" si="1"/>
        <v>432.8127687893277</v>
      </c>
    </row>
    <row r="67" spans="1:8" ht="12.75">
      <c r="A67">
        <v>54</v>
      </c>
      <c r="B67">
        <v>0.236466</v>
      </c>
      <c r="C67">
        <v>26.969036</v>
      </c>
      <c r="D67">
        <v>0.47069847428888145</v>
      </c>
      <c r="E67">
        <v>-4.386662</v>
      </c>
      <c r="F67">
        <v>144.47557</v>
      </c>
      <c r="H67">
        <f t="shared" si="1"/>
        <v>441.04447040868195</v>
      </c>
    </row>
    <row r="68" spans="1:8" ht="12.75">
      <c r="A68">
        <v>55</v>
      </c>
      <c r="B68">
        <v>0.239968</v>
      </c>
      <c r="C68">
        <v>27.470665</v>
      </c>
      <c r="D68">
        <v>0.47945355196236805</v>
      </c>
      <c r="E68">
        <v>3.281519</v>
      </c>
      <c r="F68">
        <v>145.19621</v>
      </c>
      <c r="H68">
        <f t="shared" si="1"/>
        <v>449.24797818873884</v>
      </c>
    </row>
    <row r="69" spans="1:8" ht="12.75">
      <c r="A69">
        <v>56</v>
      </c>
      <c r="B69">
        <v>0.246975</v>
      </c>
      <c r="C69">
        <v>27.974018</v>
      </c>
      <c r="D69">
        <v>0.48823871911215916</v>
      </c>
      <c r="E69">
        <v>6.348789</v>
      </c>
      <c r="F69">
        <v>145.76105</v>
      </c>
      <c r="H69">
        <f t="shared" si="1"/>
        <v>457.4796798080931</v>
      </c>
    </row>
    <row r="70" spans="1:8" ht="12.75">
      <c r="A70">
        <v>57</v>
      </c>
      <c r="B70">
        <v>0.253983</v>
      </c>
      <c r="C70">
        <v>28.475647</v>
      </c>
      <c r="D70">
        <v>0.49699379678564576</v>
      </c>
      <c r="E70">
        <v>-7.453933</v>
      </c>
      <c r="F70">
        <v>146.28693</v>
      </c>
      <c r="H70">
        <f t="shared" si="1"/>
        <v>465.6831875881501</v>
      </c>
    </row>
    <row r="71" spans="1:8" ht="12.75">
      <c r="A71">
        <v>58</v>
      </c>
      <c r="B71">
        <v>0.262741</v>
      </c>
      <c r="C71">
        <v>28.977276</v>
      </c>
      <c r="D71">
        <v>0.5057488744591324</v>
      </c>
      <c r="E71">
        <v>9.416059</v>
      </c>
      <c r="F71">
        <v>146.87123</v>
      </c>
      <c r="H71">
        <f t="shared" si="1"/>
        <v>473.8866953682071</v>
      </c>
    </row>
    <row r="72" spans="1:8" ht="12.75">
      <c r="A72">
        <v>59</v>
      </c>
      <c r="B72">
        <v>0.264492</v>
      </c>
      <c r="C72">
        <v>29.478906</v>
      </c>
      <c r="D72">
        <v>0.5145039695859115</v>
      </c>
      <c r="E72">
        <v>1.747882</v>
      </c>
      <c r="F72">
        <v>147.43607</v>
      </c>
      <c r="H72">
        <f t="shared" si="1"/>
        <v>482.09021950199906</v>
      </c>
    </row>
    <row r="73" spans="1:8" ht="12.75">
      <c r="A73">
        <v>60</v>
      </c>
      <c r="B73">
        <v>0.269745</v>
      </c>
      <c r="C73">
        <v>29.980535</v>
      </c>
      <c r="D73">
        <v>0.5232590472593981</v>
      </c>
      <c r="E73">
        <v>-5.920297</v>
      </c>
      <c r="F73">
        <v>147.98141</v>
      </c>
      <c r="H73">
        <f t="shared" si="1"/>
        <v>490.293727282056</v>
      </c>
    </row>
    <row r="74" spans="1:8" ht="12.75">
      <c r="A74">
        <v>61</v>
      </c>
      <c r="B74">
        <v>0.278504</v>
      </c>
      <c r="C74">
        <v>30.482164</v>
      </c>
      <c r="D74">
        <v>0.5320141249328848</v>
      </c>
      <c r="E74">
        <v>0.214245</v>
      </c>
      <c r="F74">
        <v>148.48781</v>
      </c>
      <c r="H74">
        <f t="shared" si="1"/>
        <v>498.4972350621131</v>
      </c>
    </row>
    <row r="75" spans="1:8" ht="12.75">
      <c r="A75">
        <v>62</v>
      </c>
      <c r="B75">
        <v>0.28376</v>
      </c>
      <c r="C75">
        <v>30.985517</v>
      </c>
      <c r="D75">
        <v>0.5407992920826759</v>
      </c>
      <c r="E75">
        <v>3.281519</v>
      </c>
      <c r="F75">
        <v>148.97473</v>
      </c>
      <c r="H75">
        <f t="shared" si="1"/>
        <v>506.72893668146725</v>
      </c>
    </row>
    <row r="76" spans="1:8" ht="12.75">
      <c r="A76">
        <v>63</v>
      </c>
      <c r="B76">
        <v>0.290764</v>
      </c>
      <c r="C76">
        <v>31.485422</v>
      </c>
      <c r="D76">
        <v>0.549524280279858</v>
      </c>
      <c r="E76">
        <v>1.747882</v>
      </c>
      <c r="F76">
        <v>149.53957</v>
      </c>
      <c r="H76">
        <f t="shared" si="1"/>
        <v>514.904250622227</v>
      </c>
    </row>
    <row r="77" spans="1:8" ht="12.75">
      <c r="A77">
        <v>64</v>
      </c>
      <c r="B77">
        <v>0.29427</v>
      </c>
      <c r="C77">
        <v>31.987051</v>
      </c>
      <c r="D77">
        <v>0.5582793579533447</v>
      </c>
      <c r="E77">
        <v>-8.987568</v>
      </c>
      <c r="F77">
        <v>150.06544</v>
      </c>
      <c r="H77">
        <f aca="true" t="shared" si="2" ref="H77:H97">(D77-OA)*937+$F$13</f>
        <v>523.107758402284</v>
      </c>
    </row>
    <row r="78" spans="1:8" ht="12.75">
      <c r="A78">
        <v>65</v>
      </c>
      <c r="B78">
        <v>0.299523</v>
      </c>
      <c r="C78">
        <v>32.488682</v>
      </c>
      <c r="D78">
        <v>0.5670344705334163</v>
      </c>
      <c r="E78">
        <v>3.281519</v>
      </c>
      <c r="F78">
        <v>150.47446</v>
      </c>
      <c r="H78">
        <f t="shared" si="2"/>
        <v>531.311298889811</v>
      </c>
    </row>
    <row r="79" spans="1:8" ht="12.75">
      <c r="A79">
        <v>66</v>
      </c>
      <c r="B79">
        <v>0.30653</v>
      </c>
      <c r="C79">
        <v>32.990311</v>
      </c>
      <c r="D79">
        <v>0.575789548206903</v>
      </c>
      <c r="E79">
        <v>6.348789</v>
      </c>
      <c r="F79">
        <v>151.00034</v>
      </c>
      <c r="H79">
        <f t="shared" si="2"/>
        <v>539.5148066698681</v>
      </c>
    </row>
    <row r="80" spans="1:8" ht="12.75">
      <c r="A80">
        <v>67</v>
      </c>
      <c r="B80">
        <v>0.313538</v>
      </c>
      <c r="C80">
        <v>33.491939</v>
      </c>
      <c r="D80">
        <v>0.5845446084270972</v>
      </c>
      <c r="E80">
        <v>1.747882</v>
      </c>
      <c r="F80">
        <v>151.50674</v>
      </c>
      <c r="H80">
        <f t="shared" si="2"/>
        <v>547.7182980961901</v>
      </c>
    </row>
    <row r="81" spans="1:8" ht="12.75">
      <c r="A81">
        <v>68</v>
      </c>
      <c r="B81">
        <v>0.31704</v>
      </c>
      <c r="C81">
        <v>33.991844</v>
      </c>
      <c r="D81">
        <v>0.5932695966242794</v>
      </c>
      <c r="E81">
        <v>0.214245</v>
      </c>
      <c r="F81">
        <v>151.95471</v>
      </c>
      <c r="H81">
        <f t="shared" si="2"/>
        <v>555.8936120369498</v>
      </c>
    </row>
    <row r="82" spans="1:8" ht="12.75">
      <c r="A82">
        <v>69</v>
      </c>
      <c r="B82">
        <v>0.325798</v>
      </c>
      <c r="C82">
        <v>34.495197</v>
      </c>
      <c r="D82">
        <v>0.6020547637740704</v>
      </c>
      <c r="E82">
        <v>0.214245</v>
      </c>
      <c r="F82">
        <v>152.36372</v>
      </c>
      <c r="H82">
        <f t="shared" si="2"/>
        <v>564.125313656304</v>
      </c>
    </row>
    <row r="83" spans="1:8" ht="12.75">
      <c r="A83">
        <v>70</v>
      </c>
      <c r="B83">
        <v>0.3293</v>
      </c>
      <c r="C83">
        <v>34.996826</v>
      </c>
      <c r="D83">
        <v>0.610809841447557</v>
      </c>
      <c r="E83">
        <v>0.214245</v>
      </c>
      <c r="F83">
        <v>152.73378</v>
      </c>
      <c r="H83">
        <f t="shared" si="2"/>
        <v>572.328821436361</v>
      </c>
    </row>
    <row r="84" spans="1:8" ht="12.75">
      <c r="A84">
        <v>71</v>
      </c>
      <c r="B84">
        <v>0.338059</v>
      </c>
      <c r="C84">
        <v>35.498455</v>
      </c>
      <c r="D84">
        <v>0.6195649191210436</v>
      </c>
      <c r="E84">
        <v>4.815154</v>
      </c>
      <c r="F84">
        <v>153.24019</v>
      </c>
      <c r="H84">
        <f t="shared" si="2"/>
        <v>580.5323292164179</v>
      </c>
    </row>
    <row r="85" spans="1:8" ht="12.75">
      <c r="A85">
        <v>72</v>
      </c>
      <c r="B85">
        <v>0.341561</v>
      </c>
      <c r="C85">
        <v>36.000085</v>
      </c>
      <c r="D85">
        <v>0.6283200142478228</v>
      </c>
      <c r="E85">
        <v>-1.31939</v>
      </c>
      <c r="F85">
        <v>153.70763</v>
      </c>
      <c r="H85">
        <f t="shared" si="2"/>
        <v>588.7358533502099</v>
      </c>
    </row>
    <row r="86" spans="1:8" ht="12.75">
      <c r="A86">
        <v>73</v>
      </c>
      <c r="B86">
        <v>0.348568</v>
      </c>
      <c r="C86">
        <v>36.501714</v>
      </c>
      <c r="D86">
        <v>0.6370750919213094</v>
      </c>
      <c r="E86">
        <v>-4.386662</v>
      </c>
      <c r="F86">
        <v>154.0777</v>
      </c>
      <c r="H86">
        <f t="shared" si="2"/>
        <v>596.9393611302669</v>
      </c>
    </row>
    <row r="87" spans="1:8" ht="12.75">
      <c r="A87">
        <v>74</v>
      </c>
      <c r="B87">
        <v>0.355576</v>
      </c>
      <c r="C87">
        <v>37.003342</v>
      </c>
      <c r="D87">
        <v>0.6458301521415036</v>
      </c>
      <c r="E87">
        <v>0.214245</v>
      </c>
      <c r="F87">
        <v>154.48671</v>
      </c>
      <c r="H87">
        <f t="shared" si="2"/>
        <v>605.1428525565889</v>
      </c>
    </row>
    <row r="88" spans="1:8" ht="12.75">
      <c r="A88">
        <v>75</v>
      </c>
      <c r="B88">
        <v>0.36258</v>
      </c>
      <c r="C88">
        <v>37.504972</v>
      </c>
      <c r="D88">
        <v>0.6545852472682827</v>
      </c>
      <c r="E88">
        <v>-1.31939</v>
      </c>
      <c r="F88">
        <v>154.8373</v>
      </c>
      <c r="H88">
        <f t="shared" si="2"/>
        <v>613.3463766903809</v>
      </c>
    </row>
    <row r="89" spans="1:8" ht="12.75">
      <c r="A89">
        <v>76</v>
      </c>
      <c r="B89">
        <v>0.367836</v>
      </c>
      <c r="C89">
        <v>38.006601</v>
      </c>
      <c r="D89">
        <v>0.6633403249417694</v>
      </c>
      <c r="E89">
        <v>0.214245</v>
      </c>
      <c r="F89">
        <v>155.26578</v>
      </c>
      <c r="H89">
        <f t="shared" si="2"/>
        <v>621.549884470438</v>
      </c>
    </row>
    <row r="90" spans="1:8" ht="12.75">
      <c r="A90">
        <v>77</v>
      </c>
      <c r="B90">
        <v>0.376595</v>
      </c>
      <c r="C90">
        <v>38.50823</v>
      </c>
      <c r="D90">
        <v>0.6720954026152559</v>
      </c>
      <c r="E90">
        <v>0.214245</v>
      </c>
      <c r="F90">
        <v>155.63585</v>
      </c>
      <c r="H90">
        <f t="shared" si="2"/>
        <v>629.7533922504948</v>
      </c>
    </row>
    <row r="91" spans="1:8" ht="12.75">
      <c r="A91">
        <v>78</v>
      </c>
      <c r="B91">
        <v>0.376595</v>
      </c>
      <c r="C91">
        <v>39.00986</v>
      </c>
      <c r="D91">
        <v>0.6808504977420352</v>
      </c>
      <c r="E91">
        <v>6.348789</v>
      </c>
      <c r="F91">
        <v>155.94748</v>
      </c>
      <c r="H91">
        <f t="shared" si="2"/>
        <v>637.956916384287</v>
      </c>
    </row>
    <row r="92" spans="1:8" ht="12.75">
      <c r="A92">
        <v>79</v>
      </c>
      <c r="B92">
        <v>0.387104</v>
      </c>
      <c r="C92">
        <v>39.511489</v>
      </c>
      <c r="D92">
        <v>0.6896055754155217</v>
      </c>
      <c r="E92">
        <v>9.416059</v>
      </c>
      <c r="F92">
        <v>156.33702</v>
      </c>
      <c r="H92">
        <f t="shared" si="2"/>
        <v>646.1604241643438</v>
      </c>
    </row>
    <row r="93" spans="1:8" ht="12.75">
      <c r="A93">
        <v>80</v>
      </c>
      <c r="B93">
        <v>0.395863</v>
      </c>
      <c r="C93">
        <v>40.011394</v>
      </c>
      <c r="D93">
        <v>0.6983305636127041</v>
      </c>
      <c r="E93">
        <v>1.747882</v>
      </c>
      <c r="F93">
        <v>156.70708</v>
      </c>
      <c r="H93">
        <f t="shared" si="2"/>
        <v>654.3357381051037</v>
      </c>
    </row>
    <row r="94" spans="1:8" ht="12.75">
      <c r="A94">
        <v>81</v>
      </c>
      <c r="B94">
        <v>0.397614</v>
      </c>
      <c r="C94">
        <v>40.513023</v>
      </c>
      <c r="D94">
        <v>0.7070856412861907</v>
      </c>
      <c r="E94">
        <v>0.214245</v>
      </c>
      <c r="F94">
        <v>156.92133</v>
      </c>
      <c r="H94">
        <f t="shared" si="2"/>
        <v>662.5392458851607</v>
      </c>
    </row>
    <row r="95" spans="1:8" ht="12.75">
      <c r="A95">
        <v>81.1</v>
      </c>
      <c r="B95">
        <v>0.401116</v>
      </c>
      <c r="C95">
        <v>40.561291</v>
      </c>
      <c r="D95">
        <f>C95*PI()/180</f>
        <v>0.7079280768095432</v>
      </c>
      <c r="E95">
        <v>-1.31939</v>
      </c>
      <c r="F95">
        <v>156.84341</v>
      </c>
      <c r="H95">
        <f t="shared" si="2"/>
        <v>663.328607970542</v>
      </c>
    </row>
    <row r="96" spans="1:8" ht="12.75">
      <c r="A96">
        <v>81.2</v>
      </c>
      <c r="B96">
        <v>0.397614</v>
      </c>
      <c r="C96">
        <v>40.792281</v>
      </c>
      <c r="D96">
        <f>C96*PI()/180</f>
        <v>0.711959612848725</v>
      </c>
      <c r="E96">
        <v>-315.71472</v>
      </c>
      <c r="F96">
        <v>-0.978137</v>
      </c>
      <c r="H96">
        <f t="shared" si="2"/>
        <v>667.1061572392554</v>
      </c>
    </row>
    <row r="97" spans="1:8" ht="12.75">
      <c r="A97">
        <v>81.3</v>
      </c>
      <c r="B97">
        <v>0.222454</v>
      </c>
      <c r="C97">
        <v>40.861234</v>
      </c>
      <c r="D97">
        <f>C97*PI()/180</f>
        <v>0.7131630697278527</v>
      </c>
      <c r="E97">
        <v>-2050.2571</v>
      </c>
      <c r="F97">
        <v>-0.238014</v>
      </c>
      <c r="H97">
        <f t="shared" si="2"/>
        <v>668.233796334998</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2003-06-13T19:16:22Z</dcterms:created>
  <dcterms:modified xsi:type="dcterms:W3CDTF">2003-08-29T02:20:31Z</dcterms:modified>
  <cp:category/>
  <cp:version/>
  <cp:contentType/>
  <cp:contentStatus/>
</cp:coreProperties>
</file>